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o\Downloads\"/>
    </mc:Choice>
  </mc:AlternateContent>
  <xr:revisionPtr revIDLastSave="0" documentId="8_{9462CC12-49EA-4A19-B38A-98D45BAA795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6" sheetId="1" r:id="rId1"/>
    <sheet name="2027" sheetId="2" r:id="rId2"/>
    <sheet name="2028" sheetId="5" r:id="rId3"/>
    <sheet name="2029 a regime" sheetId="3" r:id="rId4"/>
  </sheets>
  <definedNames>
    <definedName name="_xlnm.Print_Area" localSheetId="0">'2026'!$A$1:$I$29</definedName>
    <definedName name="_xlnm.Print_Area" localSheetId="1">'2027'!$A$1:$I$29</definedName>
    <definedName name="_xlnm.Print_Area" localSheetId="2">'2028'!$A$1:$I$29</definedName>
    <definedName name="_xlnm.Print_Area" localSheetId="3">'2029 a regime'!$A$1:$H$29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" l="1"/>
  <c r="G15" i="5"/>
  <c r="G17" i="5" s="1"/>
  <c r="F15" i="5"/>
  <c r="F17" i="5" s="1"/>
  <c r="E15" i="5"/>
  <c r="E17" i="5" s="1"/>
  <c r="D15" i="5"/>
  <c r="D17" i="5" s="1"/>
  <c r="G9" i="5"/>
  <c r="F9" i="5"/>
  <c r="F21" i="5" s="1"/>
  <c r="E9" i="5"/>
  <c r="E21" i="5" s="1"/>
  <c r="D9" i="5"/>
  <c r="D21" i="5" s="1"/>
  <c r="F15" i="3"/>
  <c r="F17" i="3" s="1"/>
  <c r="E15" i="3"/>
  <c r="E17" i="3" s="1"/>
  <c r="D15" i="3"/>
  <c r="D17" i="3" s="1"/>
  <c r="F15" i="2"/>
  <c r="F17" i="2" s="1"/>
  <c r="F22" i="2" s="1"/>
  <c r="E15" i="2"/>
  <c r="E17" i="2" s="1"/>
  <c r="E28" i="2" s="1"/>
  <c r="D15" i="2"/>
  <c r="D17" i="2" s="1"/>
  <c r="F12" i="3"/>
  <c r="E12" i="3"/>
  <c r="D12" i="3"/>
  <c r="F9" i="3"/>
  <c r="F21" i="3" s="1"/>
  <c r="E9" i="3"/>
  <c r="E21" i="3" s="1"/>
  <c r="D9" i="3"/>
  <c r="D21" i="3" s="1"/>
  <c r="G9" i="2"/>
  <c r="G21" i="2" s="1"/>
  <c r="F9" i="2"/>
  <c r="F21" i="2" s="1"/>
  <c r="E9" i="2"/>
  <c r="E21" i="2" s="1"/>
  <c r="D9" i="2"/>
  <c r="D21" i="2" s="1"/>
  <c r="G15" i="2"/>
  <c r="G17" i="2" s="1"/>
  <c r="G15" i="1"/>
  <c r="G17" i="1" s="1"/>
  <c r="G28" i="1" s="1"/>
  <c r="F15" i="1"/>
  <c r="F17" i="1" s="1"/>
  <c r="F28" i="1" s="1"/>
  <c r="E15" i="1"/>
  <c r="E17" i="1" s="1"/>
  <c r="E28" i="1" s="1"/>
  <c r="D15" i="1"/>
  <c r="D17" i="1" s="1"/>
  <c r="D22" i="1" s="1"/>
  <c r="D9" i="1"/>
  <c r="D21" i="1" s="1"/>
  <c r="F9" i="1"/>
  <c r="F21" i="1" s="1"/>
  <c r="G9" i="1"/>
  <c r="G21" i="1" s="1"/>
  <c r="E9" i="1"/>
  <c r="E21" i="1" s="1"/>
  <c r="I17" i="5" l="1"/>
  <c r="D28" i="5"/>
  <c r="D22" i="5"/>
  <c r="D23" i="5" s="1"/>
  <c r="D25" i="5" s="1"/>
  <c r="D29" i="5" s="1"/>
  <c r="E28" i="5"/>
  <c r="E22" i="5"/>
  <c r="E23" i="5" s="1"/>
  <c r="E25" i="5" s="1"/>
  <c r="E29" i="5" s="1"/>
  <c r="F28" i="5"/>
  <c r="F22" i="5"/>
  <c r="F23" i="5" s="1"/>
  <c r="F25" i="5" s="1"/>
  <c r="F29" i="5" s="1"/>
  <c r="G28" i="5"/>
  <c r="G22" i="5"/>
  <c r="G23" i="5"/>
  <c r="G25" i="5" s="1"/>
  <c r="G29" i="5" s="1"/>
  <c r="I9" i="5"/>
  <c r="D28" i="1"/>
  <c r="E22" i="1"/>
  <c r="F22" i="1"/>
  <c r="G22" i="1"/>
  <c r="H9" i="3"/>
  <c r="D28" i="3"/>
  <c r="D22" i="3"/>
  <c r="D23" i="3" s="1"/>
  <c r="D25" i="3" s="1"/>
  <c r="D29" i="3" s="1"/>
  <c r="E22" i="3"/>
  <c r="E23" i="3" s="1"/>
  <c r="E25" i="3" s="1"/>
  <c r="E29" i="3" s="1"/>
  <c r="E28" i="3"/>
  <c r="F28" i="3"/>
  <c r="F22" i="3"/>
  <c r="F23" i="3" s="1"/>
  <c r="F25" i="3" s="1"/>
  <c r="F29" i="3" s="1"/>
  <c r="H17" i="3"/>
  <c r="I9" i="2"/>
  <c r="F28" i="2"/>
  <c r="D22" i="2"/>
  <c r="D23" i="2" s="1"/>
  <c r="D25" i="2" s="1"/>
  <c r="D29" i="2" s="1"/>
  <c r="D28" i="2"/>
  <c r="F23" i="2"/>
  <c r="F25" i="2" s="1"/>
  <c r="F29" i="2" s="1"/>
  <c r="E22" i="2"/>
  <c r="E23" i="2" s="1"/>
  <c r="E25" i="2" s="1"/>
  <c r="E29" i="2" s="1"/>
  <c r="G22" i="2"/>
  <c r="G23" i="2" s="1"/>
  <c r="G25" i="2" s="1"/>
  <c r="G29" i="2" s="1"/>
  <c r="G28" i="2"/>
  <c r="I17" i="2"/>
  <c r="I17" i="1"/>
  <c r="I9" i="1"/>
  <c r="I25" i="5" l="1"/>
  <c r="I28" i="5"/>
  <c r="H28" i="3"/>
  <c r="I28" i="2"/>
  <c r="I25" i="2"/>
  <c r="I29" i="5" l="1"/>
  <c r="I29" i="2"/>
  <c r="H25" i="3"/>
  <c r="H29" i="3" s="1"/>
  <c r="G23" i="1"/>
  <c r="G25" i="1" s="1"/>
  <c r="G29" i="1" s="1"/>
  <c r="F23" i="1"/>
  <c r="F25" i="1" s="1"/>
  <c r="F29" i="1" s="1"/>
  <c r="E23" i="1" l="1"/>
  <c r="E25" i="1" s="1"/>
  <c r="E29" i="1" s="1"/>
  <c r="D23" i="1"/>
  <c r="D25" i="1" s="1"/>
  <c r="D29" i="1" s="1"/>
  <c r="I28" i="1" l="1"/>
  <c r="I25" i="1"/>
  <c r="I29" i="1" l="1"/>
</calcChain>
</file>

<file path=xl/sharedStrings.xml><?xml version="1.0" encoding="utf-8"?>
<sst xmlns="http://schemas.openxmlformats.org/spreadsheetml/2006/main" count="156" uniqueCount="28">
  <si>
    <t>Fatturato Individuale</t>
  </si>
  <si>
    <t>+</t>
  </si>
  <si>
    <t>Fatturato Studio Associato (pro quota)</t>
  </si>
  <si>
    <t>Fatturato STP (pro quota)</t>
  </si>
  <si>
    <t>MEDIA</t>
  </si>
  <si>
    <t>Fatturato Professionale Complessivo (A)</t>
  </si>
  <si>
    <t>=</t>
  </si>
  <si>
    <t>Fatturato complessivo LORDO società di servizi</t>
  </si>
  <si>
    <t>Fatturato società verso profession. e/o S.A. e/o STP partecipata</t>
  </si>
  <si>
    <t>-</t>
  </si>
  <si>
    <t>Fatturato società di servizi NETTO riferito al professionista (B)</t>
  </si>
  <si>
    <t>Percentuale partecipazione professionista alla società di servizi</t>
  </si>
  <si>
    <t>Fatturato società di servizi di riferimento calcolo (C)</t>
  </si>
  <si>
    <t>Fatturato società di servizi riferito al professionista (C)</t>
  </si>
  <si>
    <t>Fatturato Complessivo dell'iscritto (A+C)</t>
  </si>
  <si>
    <t>percentuale per calcolo (%)</t>
  </si>
  <si>
    <t>Fatturato imputabile al professionista per calcolo</t>
  </si>
  <si>
    <t>Fatturato società di servizi riferito al professionista</t>
  </si>
  <si>
    <t>ESITO VERIFICA</t>
  </si>
  <si>
    <t>A REGIME (2029 e seguenti)</t>
  </si>
  <si>
    <t>FOGLIO DI CALCOLO PER VERIFICA SITUAZIONE DI INCOMPATIBILITÀ DEI CENTRI DI ELABORAZIONE DATI (CED)</t>
  </si>
  <si>
    <t>%</t>
  </si>
  <si>
    <t>PERIODO TRANSITORIO: PRIMO ANNO (2026)</t>
  </si>
  <si>
    <t>PERIODO TRANSITORIO: SECONDO ANNO (2027)</t>
  </si>
  <si>
    <t>PERIODO TRANSITORIO: TERZO ANNO (2028)</t>
  </si>
  <si>
    <t>NOTA BENE:</t>
  </si>
  <si>
    <t>COMPILARE SOLO LE CELLE DI COLORE</t>
  </si>
  <si>
    <t>GIALLO CHIARO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</si>
</sst>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43" fontId="2" fillId="0" borderId="0" xfId="1" applyFont="1" applyBorder="1" applyAlignment="1">
      <alignment vertical="center"/>
    </xf>
    <xf numFmtId="43" fontId="2" fillId="0" borderId="1" xfId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0" fillId="0" borderId="0" xfId="1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1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vertical="center"/>
    </xf>
    <xf numFmtId="43" fontId="0" fillId="2" borderId="1" xfId="1" applyFont="1" applyFill="1" applyBorder="1" applyAlignment="1" applyProtection="1">
      <alignment horizontal="right" vertical="center"/>
      <protection locked="0"/>
    </xf>
    <xf numFmtId="43" fontId="0" fillId="2" borderId="2" xfId="1" applyFont="1" applyFill="1" applyBorder="1" applyAlignment="1" applyProtection="1">
      <alignment horizontal="right" vertical="center"/>
      <protection locked="0"/>
    </xf>
    <xf numFmtId="43" fontId="0" fillId="2" borderId="1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 applyProtection="1">
      <alignment vertical="center"/>
      <protection locked="0"/>
    </xf>
    <xf numFmtId="10" fontId="0" fillId="2" borderId="1" xfId="2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selection activeCell="D6" sqref="D6"/>
    </sheetView>
  </sheetViews>
  <sheetFormatPr defaultRowHeight="15" x14ac:dyDescent="0.25"/>
  <cols>
    <col min="1" max="1" width="59.28515625" style="4" customWidth="1"/>
    <col min="2" max="2" width="5.7109375" style="4" customWidth="1"/>
    <col min="3" max="3" width="5.7109375" style="8" customWidth="1"/>
    <col min="4" max="7" width="14.7109375" style="4" customWidth="1"/>
    <col min="8" max="8" width="5.7109375" style="4" customWidth="1"/>
    <col min="9" max="9" width="16.7109375" style="5" customWidth="1"/>
    <col min="10" max="10" width="5.7109375" style="4" customWidth="1"/>
    <col min="11" max="12" width="9.140625" style="4"/>
    <col min="13" max="13" width="11.7109375" style="4" customWidth="1"/>
    <col min="14" max="16384" width="9.140625" style="4"/>
  </cols>
  <sheetData>
    <row r="1" spans="1:18" ht="18" customHeight="1" x14ac:dyDescent="0.25">
      <c r="A1" s="37" t="s">
        <v>20</v>
      </c>
      <c r="B1" s="38"/>
      <c r="C1" s="38"/>
      <c r="D1" s="38"/>
      <c r="E1" s="38"/>
      <c r="F1" s="38"/>
      <c r="G1" s="38"/>
      <c r="H1" s="38"/>
      <c r="I1" s="39"/>
      <c r="M1" s="5" t="s">
        <v>25</v>
      </c>
      <c r="N1" s="5" t="s">
        <v>26</v>
      </c>
      <c r="O1" s="5"/>
      <c r="P1" s="5"/>
      <c r="Q1" s="5"/>
      <c r="R1" s="5"/>
    </row>
    <row r="2" spans="1:18" ht="18" customHeight="1" x14ac:dyDescent="0.25">
      <c r="M2" s="5"/>
      <c r="N2" s="36" t="s">
        <v>27</v>
      </c>
      <c r="O2" s="36"/>
      <c r="P2" s="5"/>
      <c r="Q2" s="5"/>
      <c r="R2" s="5"/>
    </row>
    <row r="3" spans="1:18" ht="18" customHeight="1" x14ac:dyDescent="0.25">
      <c r="A3" s="37" t="s">
        <v>22</v>
      </c>
      <c r="B3" s="38"/>
      <c r="C3" s="38"/>
      <c r="D3" s="38"/>
      <c r="E3" s="38"/>
      <c r="F3" s="38"/>
      <c r="G3" s="38"/>
      <c r="H3" s="38"/>
      <c r="I3" s="39"/>
    </row>
    <row r="4" spans="1:18" ht="18" customHeight="1" x14ac:dyDescent="0.25">
      <c r="A4" s="3"/>
    </row>
    <row r="5" spans="1:18" s="5" customFormat="1" ht="18" customHeight="1" x14ac:dyDescent="0.25">
      <c r="B5" s="6"/>
      <c r="C5" s="29"/>
      <c r="D5" s="7">
        <v>2023</v>
      </c>
      <c r="E5" s="7">
        <v>2024</v>
      </c>
      <c r="F5" s="7">
        <v>2025</v>
      </c>
      <c r="G5" s="7">
        <v>2026</v>
      </c>
      <c r="H5" s="8"/>
      <c r="I5" s="8"/>
    </row>
    <row r="6" spans="1:18" ht="18" customHeight="1" x14ac:dyDescent="0.25">
      <c r="A6" s="9" t="s">
        <v>0</v>
      </c>
      <c r="B6" s="9"/>
      <c r="C6" s="12" t="s">
        <v>1</v>
      </c>
      <c r="D6" s="31">
        <v>100000</v>
      </c>
      <c r="E6" s="31">
        <v>110000</v>
      </c>
      <c r="F6" s="31">
        <v>90000</v>
      </c>
      <c r="G6" s="31">
        <v>120000</v>
      </c>
      <c r="H6" s="9"/>
      <c r="I6" s="10"/>
    </row>
    <row r="7" spans="1:18" ht="18" customHeight="1" x14ac:dyDescent="0.25">
      <c r="A7" s="9" t="s">
        <v>2</v>
      </c>
      <c r="B7" s="9"/>
      <c r="C7" s="12" t="s">
        <v>1</v>
      </c>
      <c r="D7" s="31">
        <v>50000</v>
      </c>
      <c r="E7" s="31">
        <v>60000</v>
      </c>
      <c r="F7" s="31">
        <v>70000</v>
      </c>
      <c r="G7" s="31">
        <v>80000</v>
      </c>
      <c r="H7" s="9"/>
      <c r="I7" s="10"/>
    </row>
    <row r="8" spans="1:18" ht="18" customHeight="1" x14ac:dyDescent="0.25">
      <c r="A8" s="9" t="s">
        <v>3</v>
      </c>
      <c r="B8" s="9"/>
      <c r="C8" s="12" t="s">
        <v>1</v>
      </c>
      <c r="D8" s="32">
        <v>50000</v>
      </c>
      <c r="E8" s="32">
        <v>40000</v>
      </c>
      <c r="F8" s="32">
        <v>30000</v>
      </c>
      <c r="G8" s="32">
        <v>40000</v>
      </c>
      <c r="H8" s="9"/>
      <c r="I8" s="21" t="s">
        <v>4</v>
      </c>
    </row>
    <row r="9" spans="1:18" s="5" customFormat="1" ht="18" customHeight="1" x14ac:dyDescent="0.25">
      <c r="A9" s="6" t="s">
        <v>5</v>
      </c>
      <c r="B9" s="10"/>
      <c r="C9" s="12" t="s">
        <v>6</v>
      </c>
      <c r="D9" s="11">
        <f>SUM(D6:D8)</f>
        <v>200000</v>
      </c>
      <c r="E9" s="11">
        <f>SUM(E6:E8)</f>
        <v>210000</v>
      </c>
      <c r="F9" s="11">
        <f>SUM(F6:F8)</f>
        <v>190000</v>
      </c>
      <c r="G9" s="11">
        <f>SUM(G6:G8)</f>
        <v>240000</v>
      </c>
      <c r="H9" s="10"/>
      <c r="I9" s="11">
        <f>AVERAGE(D9:G9)</f>
        <v>210000</v>
      </c>
      <c r="J9" s="13"/>
    </row>
    <row r="10" spans="1:18" ht="18" customHeight="1" x14ac:dyDescent="0.25">
      <c r="B10" s="14"/>
      <c r="C10" s="24"/>
      <c r="D10" s="14"/>
      <c r="E10" s="14"/>
      <c r="F10" s="14"/>
      <c r="G10" s="14"/>
      <c r="H10" s="14"/>
      <c r="I10" s="10"/>
    </row>
    <row r="11" spans="1:18" ht="18" customHeight="1" x14ac:dyDescent="0.25"/>
    <row r="12" spans="1:18" s="5" customFormat="1" ht="18" customHeight="1" x14ac:dyDescent="0.25">
      <c r="B12" s="6"/>
      <c r="C12" s="29"/>
      <c r="D12" s="7">
        <v>2023</v>
      </c>
      <c r="E12" s="7">
        <v>2024</v>
      </c>
      <c r="F12" s="7">
        <v>2025</v>
      </c>
      <c r="G12" s="7">
        <v>2026</v>
      </c>
      <c r="H12" s="8"/>
      <c r="I12" s="8"/>
    </row>
    <row r="13" spans="1:18" ht="18" customHeight="1" x14ac:dyDescent="0.25">
      <c r="A13" s="9" t="s">
        <v>7</v>
      </c>
      <c r="C13" s="12" t="s">
        <v>1</v>
      </c>
      <c r="D13" s="33">
        <v>200000</v>
      </c>
      <c r="E13" s="33">
        <v>210000</v>
      </c>
      <c r="F13" s="33">
        <v>220000</v>
      </c>
      <c r="G13" s="33">
        <v>230000</v>
      </c>
      <c r="H13" s="14"/>
      <c r="I13" s="10"/>
    </row>
    <row r="14" spans="1:18" ht="18" customHeight="1" x14ac:dyDescent="0.25">
      <c r="A14" s="9" t="s">
        <v>8</v>
      </c>
      <c r="C14" s="25" t="s">
        <v>9</v>
      </c>
      <c r="D14" s="34">
        <v>20000</v>
      </c>
      <c r="E14" s="33">
        <v>20000</v>
      </c>
      <c r="F14" s="33">
        <v>20000</v>
      </c>
      <c r="G14" s="33">
        <v>20000</v>
      </c>
      <c r="H14" s="14"/>
      <c r="I14" s="10"/>
    </row>
    <row r="15" spans="1:18" ht="18" customHeight="1" x14ac:dyDescent="0.25">
      <c r="A15" s="6" t="s">
        <v>10</v>
      </c>
      <c r="C15" s="12" t="s">
        <v>1</v>
      </c>
      <c r="D15" s="18">
        <f>+D13-D14</f>
        <v>180000</v>
      </c>
      <c r="E15" s="18">
        <f t="shared" ref="E15:G15" si="0">+E13-E14</f>
        <v>190000</v>
      </c>
      <c r="F15" s="18">
        <f t="shared" si="0"/>
        <v>200000</v>
      </c>
      <c r="G15" s="18">
        <f t="shared" si="0"/>
        <v>210000</v>
      </c>
    </row>
    <row r="16" spans="1:18" ht="18" customHeight="1" x14ac:dyDescent="0.25">
      <c r="A16" s="9" t="s">
        <v>11</v>
      </c>
      <c r="C16" s="7" t="s">
        <v>21</v>
      </c>
      <c r="D16" s="35">
        <v>0.55000000000000004</v>
      </c>
      <c r="E16" s="35">
        <v>0.55000000000000004</v>
      </c>
      <c r="F16" s="35">
        <v>0.55000000000000004</v>
      </c>
      <c r="G16" s="35">
        <v>0.55000000000000004</v>
      </c>
      <c r="I16" s="21" t="s">
        <v>4</v>
      </c>
    </row>
    <row r="17" spans="1:9" s="5" customFormat="1" ht="18" customHeight="1" x14ac:dyDescent="0.25">
      <c r="A17" s="6" t="s">
        <v>12</v>
      </c>
      <c r="C17" s="15" t="s">
        <v>6</v>
      </c>
      <c r="D17" s="11">
        <f>+D15*D16</f>
        <v>99000.000000000015</v>
      </c>
      <c r="E17" s="11">
        <f t="shared" ref="E17:G17" si="1">+E15*E16</f>
        <v>104500.00000000001</v>
      </c>
      <c r="F17" s="11">
        <f t="shared" si="1"/>
        <v>110000.00000000001</v>
      </c>
      <c r="G17" s="11">
        <f t="shared" si="1"/>
        <v>115500.00000000001</v>
      </c>
      <c r="I17" s="11">
        <f>AVERAGE(D17:G17)</f>
        <v>107250.00000000001</v>
      </c>
    </row>
    <row r="18" spans="1:9" ht="18" customHeight="1" x14ac:dyDescent="0.25">
      <c r="A18" s="6"/>
      <c r="C18" s="26"/>
      <c r="D18" s="10"/>
      <c r="E18" s="10"/>
      <c r="F18" s="10"/>
      <c r="G18" s="10"/>
      <c r="I18" s="10"/>
    </row>
    <row r="19" spans="1:9" ht="18" customHeight="1" x14ac:dyDescent="0.25">
      <c r="A19" s="6"/>
      <c r="D19" s="10"/>
      <c r="E19" s="10"/>
      <c r="F19" s="10"/>
      <c r="G19" s="10"/>
    </row>
    <row r="20" spans="1:9" s="5" customFormat="1" ht="18" customHeight="1" x14ac:dyDescent="0.25">
      <c r="B20" s="6"/>
      <c r="C20" s="29"/>
      <c r="D20" s="7">
        <v>2023</v>
      </c>
      <c r="E20" s="7">
        <v>2024</v>
      </c>
      <c r="F20" s="7">
        <v>2025</v>
      </c>
      <c r="G20" s="7">
        <v>2026</v>
      </c>
      <c r="H20" s="8"/>
      <c r="I20" s="8"/>
    </row>
    <row r="21" spans="1:9" ht="18" customHeight="1" x14ac:dyDescent="0.25">
      <c r="A21" s="9" t="s">
        <v>5</v>
      </c>
      <c r="C21" s="12" t="s">
        <v>1</v>
      </c>
      <c r="D21" s="16">
        <f>+D9</f>
        <v>200000</v>
      </c>
      <c r="E21" s="16">
        <f>+E9</f>
        <v>210000</v>
      </c>
      <c r="F21" s="16">
        <f>+F9</f>
        <v>190000</v>
      </c>
      <c r="G21" s="16">
        <f>+G9</f>
        <v>240000</v>
      </c>
    </row>
    <row r="22" spans="1:9" ht="18" customHeight="1" x14ac:dyDescent="0.25">
      <c r="A22" s="9" t="s">
        <v>13</v>
      </c>
      <c r="C22" s="12" t="s">
        <v>1</v>
      </c>
      <c r="D22" s="16">
        <f>+D17</f>
        <v>99000.000000000015</v>
      </c>
      <c r="E22" s="16">
        <f>+E17</f>
        <v>104500.00000000001</v>
      </c>
      <c r="F22" s="16">
        <f>+F17</f>
        <v>110000.00000000001</v>
      </c>
      <c r="G22" s="16">
        <f>+G17</f>
        <v>115500.00000000001</v>
      </c>
      <c r="I22" s="17"/>
    </row>
    <row r="23" spans="1:9" ht="18" customHeight="1" x14ac:dyDescent="0.25">
      <c r="A23" s="6" t="s">
        <v>14</v>
      </c>
      <c r="C23" s="12" t="s">
        <v>6</v>
      </c>
      <c r="D23" s="18">
        <f>SUM(D21:D22)</f>
        <v>299000</v>
      </c>
      <c r="E23" s="18">
        <f>SUM(E21:E22)</f>
        <v>314500</v>
      </c>
      <c r="F23" s="18">
        <f>SUM(F21:F22)</f>
        <v>300000</v>
      </c>
      <c r="G23" s="18">
        <f>SUM(G21:G22)</f>
        <v>355500</v>
      </c>
    </row>
    <row r="24" spans="1:9" ht="18" customHeight="1" x14ac:dyDescent="0.25">
      <c r="A24" s="9" t="s">
        <v>15</v>
      </c>
      <c r="C24" s="7" t="s">
        <v>21</v>
      </c>
      <c r="D24" s="30">
        <v>0.5</v>
      </c>
      <c r="E24" s="30">
        <v>0.5</v>
      </c>
      <c r="F24" s="30">
        <v>0.5</v>
      </c>
      <c r="G24" s="30">
        <v>0.2</v>
      </c>
      <c r="H24" s="14"/>
      <c r="I24" s="21" t="s">
        <v>4</v>
      </c>
    </row>
    <row r="25" spans="1:9" s="5" customFormat="1" ht="18" customHeight="1" x14ac:dyDescent="0.25">
      <c r="A25" s="6" t="s">
        <v>16</v>
      </c>
      <c r="B25" s="8"/>
      <c r="C25" s="12" t="s">
        <v>6</v>
      </c>
      <c r="D25" s="11">
        <f>D23*D24</f>
        <v>149500</v>
      </c>
      <c r="E25" s="11">
        <f t="shared" ref="E25:F25" si="2">E23*E24</f>
        <v>157250</v>
      </c>
      <c r="F25" s="11">
        <f t="shared" si="2"/>
        <v>150000</v>
      </c>
      <c r="G25" s="11">
        <f>G23*G24</f>
        <v>71100</v>
      </c>
      <c r="H25" s="10"/>
      <c r="I25" s="11">
        <f>AVERAGE(D25:G25)</f>
        <v>131962.5</v>
      </c>
    </row>
    <row r="26" spans="1:9" ht="18" customHeight="1" x14ac:dyDescent="0.25">
      <c r="A26" s="6"/>
      <c r="B26" s="2"/>
      <c r="D26" s="10"/>
      <c r="E26" s="10"/>
      <c r="F26" s="10"/>
      <c r="G26" s="10"/>
      <c r="H26" s="19"/>
    </row>
    <row r="27" spans="1:9" ht="18" customHeight="1" x14ac:dyDescent="0.25">
      <c r="B27" s="2"/>
      <c r="D27" s="1"/>
      <c r="E27" s="1"/>
      <c r="F27" s="1"/>
      <c r="G27" s="1"/>
      <c r="H27" s="14"/>
      <c r="I27" s="21" t="s">
        <v>4</v>
      </c>
    </row>
    <row r="28" spans="1:9" s="5" customFormat="1" ht="18" customHeight="1" x14ac:dyDescent="0.25">
      <c r="A28" s="6" t="s">
        <v>17</v>
      </c>
      <c r="D28" s="11">
        <f>D17</f>
        <v>99000.000000000015</v>
      </c>
      <c r="E28" s="11">
        <f t="shared" ref="E28:G28" si="3">E17</f>
        <v>104500.00000000001</v>
      </c>
      <c r="F28" s="11">
        <f t="shared" si="3"/>
        <v>110000.00000000001</v>
      </c>
      <c r="G28" s="11">
        <f t="shared" si="3"/>
        <v>115500.00000000001</v>
      </c>
      <c r="I28" s="23">
        <f>AVERAGE(D28:G28)</f>
        <v>107250.00000000001</v>
      </c>
    </row>
    <row r="29" spans="1:9" ht="18" customHeight="1" x14ac:dyDescent="0.25">
      <c r="A29" s="6" t="s">
        <v>18</v>
      </c>
      <c r="C29" s="5"/>
      <c r="D29" s="27" t="str">
        <f>IF(D25&gt;D28,"ENTRO %","OLTRE %")</f>
        <v>ENTRO %</v>
      </c>
      <c r="E29" s="27" t="str">
        <f>IF(E25&gt;E28,"ENTRO %","OLTRE %")</f>
        <v>ENTRO %</v>
      </c>
      <c r="F29" s="27" t="str">
        <f>IF(F25&gt;F28,"ENTRO %","OLTRE %")</f>
        <v>ENTRO %</v>
      </c>
      <c r="G29" s="27" t="str">
        <f>IF(G25&gt;G28,"ENTRO %","OLTRE %")</f>
        <v>OLTRE %</v>
      </c>
      <c r="I29" s="28" t="str">
        <f>IF(I25&gt;I28,"COMPATIBILE","INCOMPATIBILE")</f>
        <v>COMPATIBILE</v>
      </c>
    </row>
    <row r="30" spans="1:9" x14ac:dyDescent="0.25">
      <c r="G30" s="19"/>
    </row>
    <row r="31" spans="1:9" x14ac:dyDescent="0.25">
      <c r="G31" s="19"/>
      <c r="I31" s="17"/>
    </row>
    <row r="32" spans="1:9" x14ac:dyDescent="0.25">
      <c r="G32" s="20"/>
    </row>
  </sheetData>
  <sheetProtection sheet="1" objects="1" scenarios="1" selectLockedCells="1"/>
  <mergeCells count="2">
    <mergeCell ref="A1:I1"/>
    <mergeCell ref="A3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91" orientation="landscape" r:id="rId1"/>
  <ignoredErrors>
    <ignoredError sqref="D9:G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D801-AF9D-4034-83D9-D91F42AB0DE4}">
  <sheetPr>
    <pageSetUpPr fitToPage="1"/>
  </sheetPr>
  <dimension ref="A1:Q32"/>
  <sheetViews>
    <sheetView workbookViewId="0">
      <selection activeCell="D6" sqref="D6"/>
    </sheetView>
  </sheetViews>
  <sheetFormatPr defaultRowHeight="15" x14ac:dyDescent="0.25"/>
  <cols>
    <col min="1" max="1" width="59.28515625" style="4" customWidth="1"/>
    <col min="2" max="2" width="5.7109375" style="4" customWidth="1"/>
    <col min="3" max="3" width="5.7109375" style="2" customWidth="1"/>
    <col min="4" max="7" width="14.7109375" style="4" customWidth="1"/>
    <col min="8" max="8" width="5.7109375" style="4" customWidth="1"/>
    <col min="9" max="9" width="16.7109375" style="5" customWidth="1"/>
    <col min="10" max="10" width="5.7109375" style="4" customWidth="1"/>
    <col min="11" max="12" width="9.140625" style="4"/>
    <col min="13" max="13" width="11.7109375" style="4" customWidth="1"/>
    <col min="14" max="16384" width="9.140625" style="4"/>
  </cols>
  <sheetData>
    <row r="1" spans="1:17" ht="18" customHeight="1" x14ac:dyDescent="0.25">
      <c r="A1" s="37" t="s">
        <v>20</v>
      </c>
      <c r="B1" s="38"/>
      <c r="C1" s="38"/>
      <c r="D1" s="38"/>
      <c r="E1" s="38"/>
      <c r="F1" s="38"/>
      <c r="G1" s="38"/>
      <c r="H1" s="38"/>
      <c r="I1" s="39"/>
      <c r="M1" s="5" t="s">
        <v>25</v>
      </c>
      <c r="N1" s="5" t="s">
        <v>26</v>
      </c>
      <c r="O1" s="5"/>
      <c r="P1" s="5"/>
      <c r="Q1" s="5"/>
    </row>
    <row r="2" spans="1:17" ht="18" customHeight="1" x14ac:dyDescent="0.25">
      <c r="M2" s="5"/>
      <c r="N2" s="36" t="s">
        <v>27</v>
      </c>
      <c r="O2" s="36"/>
      <c r="P2" s="5"/>
      <c r="Q2" s="5"/>
    </row>
    <row r="3" spans="1:17" ht="18" customHeight="1" x14ac:dyDescent="0.25">
      <c r="A3" s="37" t="s">
        <v>23</v>
      </c>
      <c r="B3" s="38"/>
      <c r="C3" s="38"/>
      <c r="D3" s="38"/>
      <c r="E3" s="38"/>
      <c r="F3" s="38"/>
      <c r="G3" s="38"/>
      <c r="H3" s="38"/>
      <c r="I3" s="39"/>
    </row>
    <row r="4" spans="1:17" ht="18" customHeight="1" x14ac:dyDescent="0.25">
      <c r="A4" s="3"/>
    </row>
    <row r="5" spans="1:17" s="5" customFormat="1" ht="18" customHeight="1" x14ac:dyDescent="0.25">
      <c r="B5" s="6"/>
      <c r="C5" s="29"/>
      <c r="D5" s="7">
        <v>2024</v>
      </c>
      <c r="E5" s="7">
        <v>2025</v>
      </c>
      <c r="F5" s="7">
        <v>2026</v>
      </c>
      <c r="G5" s="7">
        <v>2027</v>
      </c>
      <c r="H5" s="8"/>
      <c r="I5" s="8"/>
    </row>
    <row r="6" spans="1:17" ht="18" customHeight="1" x14ac:dyDescent="0.25">
      <c r="A6" s="9" t="s">
        <v>0</v>
      </c>
      <c r="B6" s="9"/>
      <c r="C6" s="12" t="s">
        <v>1</v>
      </c>
      <c r="D6" s="31">
        <v>110000</v>
      </c>
      <c r="E6" s="31">
        <v>90000</v>
      </c>
      <c r="F6" s="31">
        <v>120000</v>
      </c>
      <c r="G6" s="31">
        <v>110000</v>
      </c>
      <c r="H6" s="9"/>
      <c r="I6" s="10"/>
    </row>
    <row r="7" spans="1:17" ht="18" customHeight="1" x14ac:dyDescent="0.25">
      <c r="A7" s="9" t="s">
        <v>2</v>
      </c>
      <c r="B7" s="9"/>
      <c r="C7" s="12" t="s">
        <v>1</v>
      </c>
      <c r="D7" s="31">
        <v>60000</v>
      </c>
      <c r="E7" s="31">
        <v>70000</v>
      </c>
      <c r="F7" s="31">
        <v>80000</v>
      </c>
      <c r="G7" s="31">
        <v>100000</v>
      </c>
      <c r="H7" s="9"/>
      <c r="I7" s="10"/>
    </row>
    <row r="8" spans="1:17" ht="18" customHeight="1" x14ac:dyDescent="0.25">
      <c r="A8" s="9" t="s">
        <v>3</v>
      </c>
      <c r="B8" s="9"/>
      <c r="C8" s="12" t="s">
        <v>1</v>
      </c>
      <c r="D8" s="32">
        <v>40000</v>
      </c>
      <c r="E8" s="32">
        <v>30000</v>
      </c>
      <c r="F8" s="32">
        <v>40000</v>
      </c>
      <c r="G8" s="32">
        <v>35000</v>
      </c>
      <c r="H8" s="9"/>
      <c r="I8" s="21" t="s">
        <v>4</v>
      </c>
    </row>
    <row r="9" spans="1:17" s="5" customFormat="1" ht="18" customHeight="1" x14ac:dyDescent="0.25">
      <c r="A9" s="6" t="s">
        <v>5</v>
      </c>
      <c r="B9" s="10"/>
      <c r="C9" s="12" t="s">
        <v>6</v>
      </c>
      <c r="D9" s="11">
        <f>SUM(D6:D8)</f>
        <v>210000</v>
      </c>
      <c r="E9" s="11">
        <f>SUM(E6:E8)</f>
        <v>190000</v>
      </c>
      <c r="F9" s="11">
        <f>SUM(F6:F8)</f>
        <v>240000</v>
      </c>
      <c r="G9" s="11">
        <f t="shared" ref="G9" si="0">SUM(G6:G8)</f>
        <v>245000</v>
      </c>
      <c r="H9" s="10"/>
      <c r="I9" s="11">
        <f>AVERAGE(D9:G9)</f>
        <v>221250</v>
      </c>
      <c r="J9" s="13"/>
    </row>
    <row r="10" spans="1:17" ht="18" customHeight="1" x14ac:dyDescent="0.25">
      <c r="B10" s="14"/>
      <c r="C10" s="24"/>
      <c r="D10" s="14"/>
      <c r="E10" s="14"/>
      <c r="F10" s="14"/>
      <c r="G10" s="14"/>
      <c r="H10" s="14"/>
      <c r="I10" s="10"/>
    </row>
    <row r="11" spans="1:17" ht="18" customHeight="1" x14ac:dyDescent="0.25">
      <c r="C11" s="8"/>
    </row>
    <row r="12" spans="1:17" s="5" customFormat="1" ht="18" customHeight="1" x14ac:dyDescent="0.25">
      <c r="B12" s="6"/>
      <c r="C12" s="29"/>
      <c r="D12" s="7">
        <v>2024</v>
      </c>
      <c r="E12" s="7">
        <v>2025</v>
      </c>
      <c r="F12" s="7">
        <v>2026</v>
      </c>
      <c r="G12" s="7">
        <v>2027</v>
      </c>
      <c r="H12" s="8"/>
      <c r="I12" s="8"/>
    </row>
    <row r="13" spans="1:17" ht="18" customHeight="1" x14ac:dyDescent="0.25">
      <c r="A13" s="9" t="s">
        <v>7</v>
      </c>
      <c r="C13" s="12" t="s">
        <v>1</v>
      </c>
      <c r="D13" s="33">
        <v>210000</v>
      </c>
      <c r="E13" s="33">
        <v>220000</v>
      </c>
      <c r="F13" s="33">
        <v>230000</v>
      </c>
      <c r="G13" s="33">
        <v>250000</v>
      </c>
      <c r="H13" s="14"/>
      <c r="I13" s="10"/>
    </row>
    <row r="14" spans="1:17" ht="18" customHeight="1" x14ac:dyDescent="0.25">
      <c r="A14" s="9" t="s">
        <v>8</v>
      </c>
      <c r="C14" s="25" t="s">
        <v>9</v>
      </c>
      <c r="D14" s="34">
        <v>20000</v>
      </c>
      <c r="E14" s="33">
        <v>20000</v>
      </c>
      <c r="F14" s="33">
        <v>20000</v>
      </c>
      <c r="G14" s="33">
        <v>30000</v>
      </c>
      <c r="H14" s="14"/>
      <c r="I14" s="10"/>
    </row>
    <row r="15" spans="1:17" ht="18" customHeight="1" x14ac:dyDescent="0.25">
      <c r="A15" s="6" t="s">
        <v>10</v>
      </c>
      <c r="C15" s="12" t="s">
        <v>1</v>
      </c>
      <c r="D15" s="18">
        <f t="shared" ref="D15:F15" si="1">+D13-D14</f>
        <v>190000</v>
      </c>
      <c r="E15" s="18">
        <f t="shared" si="1"/>
        <v>200000</v>
      </c>
      <c r="F15" s="18">
        <f t="shared" si="1"/>
        <v>210000</v>
      </c>
      <c r="G15" s="18">
        <f t="shared" ref="G15" si="2">+G13-G14</f>
        <v>220000</v>
      </c>
    </row>
    <row r="16" spans="1:17" ht="18" customHeight="1" x14ac:dyDescent="0.25">
      <c r="A16" s="9" t="s">
        <v>11</v>
      </c>
      <c r="C16" s="7" t="s">
        <v>21</v>
      </c>
      <c r="D16" s="35">
        <v>0.55000000000000004</v>
      </c>
      <c r="E16" s="35">
        <v>0.55000000000000004</v>
      </c>
      <c r="F16" s="35">
        <v>0.55000000000000004</v>
      </c>
      <c r="G16" s="35">
        <v>0.55000000000000004</v>
      </c>
      <c r="I16" s="21" t="s">
        <v>4</v>
      </c>
    </row>
    <row r="17" spans="1:9" s="5" customFormat="1" ht="18" customHeight="1" x14ac:dyDescent="0.25">
      <c r="A17" s="6" t="s">
        <v>12</v>
      </c>
      <c r="C17" s="15" t="s">
        <v>6</v>
      </c>
      <c r="D17" s="11">
        <f t="shared" ref="D17" si="3">+D15*D16</f>
        <v>104500.00000000001</v>
      </c>
      <c r="E17" s="11">
        <f t="shared" ref="E17" si="4">+E15*E16</f>
        <v>110000.00000000001</v>
      </c>
      <c r="F17" s="11">
        <f t="shared" ref="F17" si="5">+F15*F16</f>
        <v>115500.00000000001</v>
      </c>
      <c r="G17" s="11">
        <f t="shared" ref="G17" si="6">+G15*G16</f>
        <v>121000.00000000001</v>
      </c>
      <c r="I17" s="11">
        <f>AVERAGE(D17:G17)</f>
        <v>112750.00000000001</v>
      </c>
    </row>
    <row r="18" spans="1:9" ht="18" customHeight="1" x14ac:dyDescent="0.25">
      <c r="A18" s="6"/>
      <c r="C18" s="26"/>
      <c r="D18" s="10"/>
      <c r="E18" s="10"/>
      <c r="F18" s="10"/>
      <c r="G18" s="10"/>
      <c r="I18" s="10"/>
    </row>
    <row r="19" spans="1:9" ht="18" customHeight="1" x14ac:dyDescent="0.25">
      <c r="A19" s="6"/>
      <c r="C19" s="8"/>
      <c r="D19" s="10"/>
      <c r="E19" s="10"/>
      <c r="F19" s="10"/>
      <c r="G19" s="10"/>
    </row>
    <row r="20" spans="1:9" s="5" customFormat="1" ht="18" customHeight="1" x14ac:dyDescent="0.25">
      <c r="B20" s="6"/>
      <c r="C20" s="29"/>
      <c r="D20" s="7">
        <v>2024</v>
      </c>
      <c r="E20" s="7">
        <v>2025</v>
      </c>
      <c r="F20" s="7">
        <v>2026</v>
      </c>
      <c r="G20" s="7">
        <v>2027</v>
      </c>
      <c r="H20" s="8"/>
      <c r="I20" s="8"/>
    </row>
    <row r="21" spans="1:9" ht="18" customHeight="1" x14ac:dyDescent="0.25">
      <c r="A21" s="9" t="s">
        <v>5</v>
      </c>
      <c r="C21" s="12" t="s">
        <v>1</v>
      </c>
      <c r="D21" s="16">
        <f>+D9</f>
        <v>210000</v>
      </c>
      <c r="E21" s="16">
        <f>+E9</f>
        <v>190000</v>
      </c>
      <c r="F21" s="16">
        <f>+F9</f>
        <v>240000</v>
      </c>
      <c r="G21" s="16">
        <f>+G9</f>
        <v>245000</v>
      </c>
    </row>
    <row r="22" spans="1:9" ht="18" customHeight="1" x14ac:dyDescent="0.25">
      <c r="A22" s="9" t="s">
        <v>13</v>
      </c>
      <c r="C22" s="12" t="s">
        <v>1</v>
      </c>
      <c r="D22" s="16">
        <f>+D17</f>
        <v>104500.00000000001</v>
      </c>
      <c r="E22" s="16">
        <f>+E17</f>
        <v>110000.00000000001</v>
      </c>
      <c r="F22" s="16">
        <f>+F17</f>
        <v>115500.00000000001</v>
      </c>
      <c r="G22" s="16">
        <f>+G17</f>
        <v>121000.00000000001</v>
      </c>
      <c r="I22" s="17"/>
    </row>
    <row r="23" spans="1:9" ht="18" customHeight="1" x14ac:dyDescent="0.25">
      <c r="A23" s="6" t="s">
        <v>14</v>
      </c>
      <c r="C23" s="12" t="s">
        <v>6</v>
      </c>
      <c r="D23" s="18">
        <f>SUM(D21:D22)</f>
        <v>314500</v>
      </c>
      <c r="E23" s="18">
        <f>SUM(E21:E22)</f>
        <v>300000</v>
      </c>
      <c r="F23" s="18">
        <f>SUM(F21:F22)</f>
        <v>355500</v>
      </c>
      <c r="G23" s="18">
        <f>SUM(G21:G22)</f>
        <v>366000</v>
      </c>
    </row>
    <row r="24" spans="1:9" ht="18" customHeight="1" x14ac:dyDescent="0.25">
      <c r="A24" s="9" t="s">
        <v>15</v>
      </c>
      <c r="C24" s="7" t="s">
        <v>21</v>
      </c>
      <c r="D24" s="30">
        <v>0.5</v>
      </c>
      <c r="E24" s="30">
        <v>0.5</v>
      </c>
      <c r="F24" s="30">
        <v>0.2</v>
      </c>
      <c r="G24" s="30">
        <v>0.2</v>
      </c>
      <c r="H24" s="14"/>
      <c r="I24" s="21" t="s">
        <v>4</v>
      </c>
    </row>
    <row r="25" spans="1:9" s="5" customFormat="1" ht="18" customHeight="1" x14ac:dyDescent="0.25">
      <c r="A25" s="6" t="s">
        <v>16</v>
      </c>
      <c r="B25" s="8"/>
      <c r="C25" s="12" t="s">
        <v>6</v>
      </c>
      <c r="D25" s="11">
        <f t="shared" ref="D25:E25" si="7">D23*D24</f>
        <v>157250</v>
      </c>
      <c r="E25" s="11">
        <f t="shared" si="7"/>
        <v>150000</v>
      </c>
      <c r="F25" s="11">
        <f>F23*F24</f>
        <v>71100</v>
      </c>
      <c r="G25" s="11">
        <f>G23*G24</f>
        <v>73200</v>
      </c>
      <c r="H25" s="10"/>
      <c r="I25" s="11">
        <f>AVERAGE(D25:G25)</f>
        <v>112887.5</v>
      </c>
    </row>
    <row r="26" spans="1:9" ht="18" customHeight="1" x14ac:dyDescent="0.25">
      <c r="A26" s="6"/>
      <c r="B26" s="2"/>
      <c r="C26" s="8"/>
      <c r="D26" s="10"/>
      <c r="E26" s="10"/>
      <c r="F26" s="10"/>
      <c r="G26" s="10"/>
      <c r="H26" s="19"/>
    </row>
    <row r="27" spans="1:9" ht="18" customHeight="1" x14ac:dyDescent="0.25">
      <c r="B27" s="2"/>
      <c r="C27" s="8"/>
      <c r="D27" s="1"/>
      <c r="E27" s="1"/>
      <c r="F27" s="1"/>
      <c r="G27" s="1"/>
      <c r="H27" s="14"/>
      <c r="I27" s="21" t="s">
        <v>4</v>
      </c>
    </row>
    <row r="28" spans="1:9" s="5" customFormat="1" ht="18" customHeight="1" x14ac:dyDescent="0.25">
      <c r="A28" s="6" t="s">
        <v>17</v>
      </c>
      <c r="D28" s="11">
        <f t="shared" ref="D28:F28" si="8">D17</f>
        <v>104500.00000000001</v>
      </c>
      <c r="E28" s="11">
        <f t="shared" si="8"/>
        <v>110000.00000000001</v>
      </c>
      <c r="F28" s="11">
        <f t="shared" si="8"/>
        <v>115500.00000000001</v>
      </c>
      <c r="G28" s="11">
        <f t="shared" ref="G28" si="9">G17</f>
        <v>121000.00000000001</v>
      </c>
      <c r="I28" s="23">
        <f>AVERAGE(D28:G28)</f>
        <v>112750.00000000001</v>
      </c>
    </row>
    <row r="29" spans="1:9" ht="18" customHeight="1" x14ac:dyDescent="0.25">
      <c r="A29" s="6" t="s">
        <v>18</v>
      </c>
      <c r="C29" s="5"/>
      <c r="D29" s="27" t="str">
        <f>IF(D25&gt;D28,"ENTRO %","OLTRE %")</f>
        <v>ENTRO %</v>
      </c>
      <c r="E29" s="27" t="str">
        <f>IF(E25&gt;E28,"ENTRO %","OLTRE %")</f>
        <v>ENTRO %</v>
      </c>
      <c r="F29" s="27" t="str">
        <f>IF(F25&gt;F28,"ENTRO %","OLTRE %")</f>
        <v>OLTRE %</v>
      </c>
      <c r="G29" s="27" t="str">
        <f>IF(G25&gt;G28,"ENTRO %","OLTRE %")</f>
        <v>OLTRE %</v>
      </c>
      <c r="I29" s="28" t="str">
        <f>IF(I25&gt;I28,"COMPATIBILE","INCOMPATIBILE")</f>
        <v>COMPATIBILE</v>
      </c>
    </row>
    <row r="30" spans="1:9" x14ac:dyDescent="0.25">
      <c r="G30" s="19"/>
    </row>
    <row r="31" spans="1:9" x14ac:dyDescent="0.25">
      <c r="G31" s="19"/>
      <c r="I31" s="17"/>
    </row>
    <row r="32" spans="1:9" x14ac:dyDescent="0.25">
      <c r="G32" s="20"/>
    </row>
  </sheetData>
  <sheetProtection sheet="1" objects="1" scenarios="1" selectLockedCells="1"/>
  <mergeCells count="2">
    <mergeCell ref="A1:I1"/>
    <mergeCell ref="A3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91" orientation="landscape" r:id="rId1"/>
  <ignoredErrors>
    <ignoredError sqref="D9:G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0AE5-1724-4B16-AD29-3BF45FE14335}">
  <sheetPr>
    <pageSetUpPr fitToPage="1"/>
  </sheetPr>
  <dimension ref="A1:Q32"/>
  <sheetViews>
    <sheetView zoomScaleNormal="100" workbookViewId="0">
      <selection activeCell="D6" sqref="D6"/>
    </sheetView>
  </sheetViews>
  <sheetFormatPr defaultRowHeight="15" x14ac:dyDescent="0.25"/>
  <cols>
    <col min="1" max="1" width="59.28515625" style="4" customWidth="1"/>
    <col min="2" max="2" width="5.7109375" style="4" customWidth="1"/>
    <col min="3" max="3" width="5.7109375" style="2" customWidth="1"/>
    <col min="4" max="7" width="14.7109375" style="4" customWidth="1"/>
    <col min="8" max="8" width="5.7109375" style="4" customWidth="1"/>
    <col min="9" max="9" width="16.7109375" style="5" customWidth="1"/>
    <col min="10" max="10" width="5.7109375" style="4" customWidth="1"/>
    <col min="11" max="12" width="9.140625" style="4"/>
    <col min="13" max="13" width="11.7109375" style="4" customWidth="1"/>
    <col min="14" max="16384" width="9.140625" style="4"/>
  </cols>
  <sheetData>
    <row r="1" spans="1:17" ht="18" customHeight="1" x14ac:dyDescent="0.25">
      <c r="A1" s="37" t="s">
        <v>20</v>
      </c>
      <c r="B1" s="38"/>
      <c r="C1" s="38"/>
      <c r="D1" s="38"/>
      <c r="E1" s="38"/>
      <c r="F1" s="38"/>
      <c r="G1" s="38"/>
      <c r="H1" s="38"/>
      <c r="I1" s="39"/>
      <c r="M1" s="5" t="s">
        <v>25</v>
      </c>
      <c r="N1" s="5" t="s">
        <v>26</v>
      </c>
      <c r="O1" s="5"/>
      <c r="P1" s="5"/>
      <c r="Q1" s="5"/>
    </row>
    <row r="2" spans="1:17" ht="18" customHeight="1" x14ac:dyDescent="0.25">
      <c r="M2" s="5"/>
      <c r="N2" s="36" t="s">
        <v>27</v>
      </c>
      <c r="O2" s="36"/>
      <c r="P2" s="5"/>
      <c r="Q2" s="5"/>
    </row>
    <row r="3" spans="1:17" ht="18" customHeight="1" x14ac:dyDescent="0.25">
      <c r="A3" s="37" t="s">
        <v>24</v>
      </c>
      <c r="B3" s="38"/>
      <c r="C3" s="38"/>
      <c r="D3" s="38"/>
      <c r="E3" s="38"/>
      <c r="F3" s="38"/>
      <c r="G3" s="38"/>
      <c r="H3" s="38"/>
      <c r="I3" s="39"/>
    </row>
    <row r="4" spans="1:17" ht="18" customHeight="1" x14ac:dyDescent="0.25">
      <c r="A4" s="3"/>
    </row>
    <row r="5" spans="1:17" s="5" customFormat="1" ht="18" customHeight="1" x14ac:dyDescent="0.25">
      <c r="B5" s="6"/>
      <c r="C5" s="29"/>
      <c r="D5" s="7">
        <v>2025</v>
      </c>
      <c r="E5" s="7">
        <v>2026</v>
      </c>
      <c r="F5" s="7">
        <v>2027</v>
      </c>
      <c r="G5" s="7">
        <v>2028</v>
      </c>
      <c r="H5" s="8"/>
      <c r="I5" s="8"/>
    </row>
    <row r="6" spans="1:17" ht="18" customHeight="1" x14ac:dyDescent="0.25">
      <c r="A6" s="9" t="s">
        <v>0</v>
      </c>
      <c r="B6" s="9"/>
      <c r="C6" s="12" t="s">
        <v>1</v>
      </c>
      <c r="D6" s="31">
        <v>110000</v>
      </c>
      <c r="E6" s="31">
        <v>90000</v>
      </c>
      <c r="F6" s="31">
        <v>120000</v>
      </c>
      <c r="G6" s="31">
        <v>110000</v>
      </c>
      <c r="H6" s="9"/>
      <c r="I6" s="10"/>
    </row>
    <row r="7" spans="1:17" ht="18" customHeight="1" x14ac:dyDescent="0.25">
      <c r="A7" s="9" t="s">
        <v>2</v>
      </c>
      <c r="B7" s="9"/>
      <c r="C7" s="12" t="s">
        <v>1</v>
      </c>
      <c r="D7" s="31">
        <v>60000</v>
      </c>
      <c r="E7" s="31">
        <v>70000</v>
      </c>
      <c r="F7" s="31">
        <v>80000</v>
      </c>
      <c r="G7" s="31">
        <v>100000</v>
      </c>
      <c r="H7" s="9"/>
      <c r="I7" s="10"/>
    </row>
    <row r="8" spans="1:17" ht="18" customHeight="1" x14ac:dyDescent="0.25">
      <c r="A8" s="9" t="s">
        <v>3</v>
      </c>
      <c r="B8" s="9"/>
      <c r="C8" s="12" t="s">
        <v>1</v>
      </c>
      <c r="D8" s="32">
        <v>40000</v>
      </c>
      <c r="E8" s="32">
        <v>30000</v>
      </c>
      <c r="F8" s="32">
        <v>40000</v>
      </c>
      <c r="G8" s="32">
        <v>35000</v>
      </c>
      <c r="H8" s="9"/>
      <c r="I8" s="21" t="s">
        <v>4</v>
      </c>
    </row>
    <row r="9" spans="1:17" s="5" customFormat="1" ht="18" customHeight="1" x14ac:dyDescent="0.25">
      <c r="A9" s="6" t="s">
        <v>5</v>
      </c>
      <c r="B9" s="10"/>
      <c r="C9" s="12" t="s">
        <v>6</v>
      </c>
      <c r="D9" s="11">
        <f>SUM(D6:D8)</f>
        <v>210000</v>
      </c>
      <c r="E9" s="11">
        <f>SUM(E6:E8)</f>
        <v>190000</v>
      </c>
      <c r="F9" s="11">
        <f>SUM(F6:F8)</f>
        <v>240000</v>
      </c>
      <c r="G9" s="11">
        <f t="shared" ref="G9" si="0">SUM(G6:G8)</f>
        <v>245000</v>
      </c>
      <c r="H9" s="10"/>
      <c r="I9" s="11">
        <f>AVERAGE(D9:G9)</f>
        <v>221250</v>
      </c>
      <c r="J9" s="13"/>
    </row>
    <row r="10" spans="1:17" ht="18" customHeight="1" x14ac:dyDescent="0.25">
      <c r="B10" s="14"/>
      <c r="C10" s="24"/>
      <c r="D10" s="14"/>
      <c r="E10" s="14"/>
      <c r="F10" s="14"/>
      <c r="G10" s="14"/>
      <c r="H10" s="14"/>
      <c r="I10" s="10"/>
    </row>
    <row r="11" spans="1:17" ht="18" customHeight="1" x14ac:dyDescent="0.25">
      <c r="C11" s="8"/>
    </row>
    <row r="12" spans="1:17" s="5" customFormat="1" ht="18" customHeight="1" x14ac:dyDescent="0.25">
      <c r="B12" s="6"/>
      <c r="C12" s="29"/>
      <c r="D12" s="7">
        <v>2025</v>
      </c>
      <c r="E12" s="7">
        <v>2026</v>
      </c>
      <c r="F12" s="7">
        <v>2027</v>
      </c>
      <c r="G12" s="7">
        <v>2028</v>
      </c>
      <c r="H12" s="8"/>
      <c r="I12" s="8"/>
    </row>
    <row r="13" spans="1:17" ht="18" customHeight="1" x14ac:dyDescent="0.25">
      <c r="A13" s="9" t="s">
        <v>7</v>
      </c>
      <c r="C13" s="12" t="s">
        <v>1</v>
      </c>
      <c r="D13" s="33">
        <v>210000</v>
      </c>
      <c r="E13" s="33">
        <v>220000</v>
      </c>
      <c r="F13" s="33">
        <v>230000</v>
      </c>
      <c r="G13" s="33">
        <v>250000</v>
      </c>
      <c r="H13" s="14"/>
      <c r="I13" s="10"/>
    </row>
    <row r="14" spans="1:17" ht="18" customHeight="1" x14ac:dyDescent="0.25">
      <c r="A14" s="9" t="s">
        <v>8</v>
      </c>
      <c r="C14" s="25" t="s">
        <v>9</v>
      </c>
      <c r="D14" s="34">
        <v>20000</v>
      </c>
      <c r="E14" s="33">
        <v>20000</v>
      </c>
      <c r="F14" s="33">
        <v>20000</v>
      </c>
      <c r="G14" s="33">
        <v>30000</v>
      </c>
      <c r="H14" s="14"/>
      <c r="I14" s="10"/>
    </row>
    <row r="15" spans="1:17" ht="18" customHeight="1" x14ac:dyDescent="0.25">
      <c r="A15" s="6" t="s">
        <v>10</v>
      </c>
      <c r="C15" s="12" t="s">
        <v>1</v>
      </c>
      <c r="D15" s="18">
        <f t="shared" ref="D15:G15" si="1">+D13-D14</f>
        <v>190000</v>
      </c>
      <c r="E15" s="18">
        <f t="shared" si="1"/>
        <v>200000</v>
      </c>
      <c r="F15" s="18">
        <f t="shared" si="1"/>
        <v>210000</v>
      </c>
      <c r="G15" s="18">
        <f t="shared" si="1"/>
        <v>220000</v>
      </c>
    </row>
    <row r="16" spans="1:17" ht="18" customHeight="1" x14ac:dyDescent="0.25">
      <c r="A16" s="9" t="s">
        <v>11</v>
      </c>
      <c r="C16" s="7" t="s">
        <v>21</v>
      </c>
      <c r="D16" s="35">
        <v>0.55000000000000004</v>
      </c>
      <c r="E16" s="35">
        <v>0.55000000000000004</v>
      </c>
      <c r="F16" s="35">
        <v>0.55000000000000004</v>
      </c>
      <c r="G16" s="35">
        <v>0.55000000000000004</v>
      </c>
      <c r="I16" s="21" t="s">
        <v>4</v>
      </c>
    </row>
    <row r="17" spans="1:9" s="5" customFormat="1" ht="18" customHeight="1" x14ac:dyDescent="0.25">
      <c r="A17" s="6" t="s">
        <v>12</v>
      </c>
      <c r="C17" s="15" t="s">
        <v>6</v>
      </c>
      <c r="D17" s="11">
        <f t="shared" ref="D17:G17" si="2">+D15*D16</f>
        <v>104500.00000000001</v>
      </c>
      <c r="E17" s="11">
        <f t="shared" si="2"/>
        <v>110000.00000000001</v>
      </c>
      <c r="F17" s="11">
        <f t="shared" si="2"/>
        <v>115500.00000000001</v>
      </c>
      <c r="G17" s="11">
        <f t="shared" si="2"/>
        <v>121000.00000000001</v>
      </c>
      <c r="I17" s="11">
        <f>AVERAGE(D17:G17)</f>
        <v>112750.00000000001</v>
      </c>
    </row>
    <row r="18" spans="1:9" ht="18" customHeight="1" x14ac:dyDescent="0.25">
      <c r="A18" s="6"/>
      <c r="C18" s="26"/>
      <c r="D18" s="10"/>
      <c r="E18" s="10"/>
      <c r="F18" s="10"/>
      <c r="G18" s="10"/>
      <c r="I18" s="10"/>
    </row>
    <row r="19" spans="1:9" ht="18" customHeight="1" x14ac:dyDescent="0.25">
      <c r="A19" s="6"/>
      <c r="C19" s="8"/>
      <c r="D19" s="10"/>
      <c r="E19" s="10"/>
      <c r="F19" s="10"/>
      <c r="G19" s="10"/>
    </row>
    <row r="20" spans="1:9" s="5" customFormat="1" ht="18" customHeight="1" x14ac:dyDescent="0.25">
      <c r="B20" s="6"/>
      <c r="C20" s="29"/>
      <c r="D20" s="7">
        <v>2025</v>
      </c>
      <c r="E20" s="7">
        <v>2026</v>
      </c>
      <c r="F20" s="7">
        <v>2027</v>
      </c>
      <c r="G20" s="7">
        <v>2028</v>
      </c>
      <c r="H20" s="8"/>
      <c r="I20" s="8"/>
    </row>
    <row r="21" spans="1:9" ht="18" customHeight="1" x14ac:dyDescent="0.25">
      <c r="A21" s="9" t="s">
        <v>5</v>
      </c>
      <c r="C21" s="12" t="s">
        <v>1</v>
      </c>
      <c r="D21" s="16">
        <f>+D9</f>
        <v>210000</v>
      </c>
      <c r="E21" s="16">
        <f>+E9</f>
        <v>190000</v>
      </c>
      <c r="F21" s="16">
        <f>+F9</f>
        <v>240000</v>
      </c>
      <c r="G21" s="16">
        <f>+G9</f>
        <v>245000</v>
      </c>
    </row>
    <row r="22" spans="1:9" ht="18" customHeight="1" x14ac:dyDescent="0.25">
      <c r="A22" s="9" t="s">
        <v>13</v>
      </c>
      <c r="C22" s="12" t="s">
        <v>1</v>
      </c>
      <c r="D22" s="16">
        <f>+D17</f>
        <v>104500.00000000001</v>
      </c>
      <c r="E22" s="16">
        <f>+E17</f>
        <v>110000.00000000001</v>
      </c>
      <c r="F22" s="16">
        <f>+F17</f>
        <v>115500.00000000001</v>
      </c>
      <c r="G22" s="16">
        <f>+G17</f>
        <v>121000.00000000001</v>
      </c>
      <c r="I22" s="17"/>
    </row>
    <row r="23" spans="1:9" ht="18" customHeight="1" x14ac:dyDescent="0.25">
      <c r="A23" s="6" t="s">
        <v>14</v>
      </c>
      <c r="C23" s="12" t="s">
        <v>6</v>
      </c>
      <c r="D23" s="18">
        <f>SUM(D21:D22)</f>
        <v>314500</v>
      </c>
      <c r="E23" s="18">
        <f>SUM(E21:E22)</f>
        <v>300000</v>
      </c>
      <c r="F23" s="18">
        <f>SUM(F21:F22)</f>
        <v>355500</v>
      </c>
      <c r="G23" s="18">
        <f>SUM(G21:G22)</f>
        <v>366000</v>
      </c>
    </row>
    <row r="24" spans="1:9" ht="18" customHeight="1" x14ac:dyDescent="0.25">
      <c r="A24" s="9" t="s">
        <v>15</v>
      </c>
      <c r="C24" s="7" t="s">
        <v>21</v>
      </c>
      <c r="D24" s="30">
        <v>0.5</v>
      </c>
      <c r="E24" s="30">
        <v>0.2</v>
      </c>
      <c r="F24" s="30">
        <v>0.2</v>
      </c>
      <c r="G24" s="30">
        <v>0.2</v>
      </c>
      <c r="H24" s="14"/>
      <c r="I24" s="21" t="s">
        <v>4</v>
      </c>
    </row>
    <row r="25" spans="1:9" s="5" customFormat="1" ht="18" customHeight="1" x14ac:dyDescent="0.25">
      <c r="A25" s="6" t="s">
        <v>16</v>
      </c>
      <c r="B25" s="8"/>
      <c r="C25" s="12" t="s">
        <v>6</v>
      </c>
      <c r="D25" s="11">
        <f t="shared" ref="D25:E25" si="3">D23*D24</f>
        <v>157250</v>
      </c>
      <c r="E25" s="11">
        <f t="shared" si="3"/>
        <v>60000</v>
      </c>
      <c r="F25" s="11">
        <f>F23*F24</f>
        <v>71100</v>
      </c>
      <c r="G25" s="11">
        <f>G23*G24</f>
        <v>73200</v>
      </c>
      <c r="H25" s="10"/>
      <c r="I25" s="11">
        <f>AVERAGE(D25:G25)</f>
        <v>90387.5</v>
      </c>
    </row>
    <row r="26" spans="1:9" ht="18" customHeight="1" x14ac:dyDescent="0.25">
      <c r="A26" s="6"/>
      <c r="B26" s="2"/>
      <c r="C26" s="8"/>
      <c r="D26" s="10"/>
      <c r="E26" s="10"/>
      <c r="F26" s="10"/>
      <c r="G26" s="10"/>
      <c r="H26" s="19"/>
    </row>
    <row r="27" spans="1:9" ht="18" customHeight="1" x14ac:dyDescent="0.25">
      <c r="B27" s="2"/>
      <c r="C27" s="8"/>
      <c r="D27" s="1"/>
      <c r="E27" s="1"/>
      <c r="F27" s="1"/>
      <c r="G27" s="1"/>
      <c r="H27" s="14"/>
      <c r="I27" s="21" t="s">
        <v>4</v>
      </c>
    </row>
    <row r="28" spans="1:9" s="5" customFormat="1" ht="18" customHeight="1" x14ac:dyDescent="0.25">
      <c r="A28" s="6" t="s">
        <v>17</v>
      </c>
      <c r="D28" s="11">
        <f t="shared" ref="D28:G28" si="4">D17</f>
        <v>104500.00000000001</v>
      </c>
      <c r="E28" s="11">
        <f t="shared" si="4"/>
        <v>110000.00000000001</v>
      </c>
      <c r="F28" s="11">
        <f t="shared" si="4"/>
        <v>115500.00000000001</v>
      </c>
      <c r="G28" s="11">
        <f t="shared" si="4"/>
        <v>121000.00000000001</v>
      </c>
      <c r="I28" s="23">
        <f>AVERAGE(D28:G28)</f>
        <v>112750.00000000001</v>
      </c>
    </row>
    <row r="29" spans="1:9" ht="18" customHeight="1" x14ac:dyDescent="0.25">
      <c r="A29" s="6" t="s">
        <v>18</v>
      </c>
      <c r="C29" s="5"/>
      <c r="D29" s="27" t="str">
        <f>IF(D25&gt;D28,"ENTRO %","OLTRE %")</f>
        <v>ENTRO %</v>
      </c>
      <c r="E29" s="27" t="str">
        <f>IF(E25&gt;E28,"ENTRO %","OLTRE %")</f>
        <v>OLTRE %</v>
      </c>
      <c r="F29" s="27" t="str">
        <f>IF(F25&gt;F28,"ENTRO %","OLTRE %")</f>
        <v>OLTRE %</v>
      </c>
      <c r="G29" s="27" t="str">
        <f>IF(G25&gt;G28,"ENTRO %","OLTRE %")</f>
        <v>OLTRE %</v>
      </c>
      <c r="I29" s="28" t="str">
        <f>IF(I25&gt;I28,"COMPATIBILE","INCOMPATIBILE")</f>
        <v>INCOMPATIBILE</v>
      </c>
    </row>
    <row r="30" spans="1:9" x14ac:dyDescent="0.25">
      <c r="G30" s="19"/>
    </row>
    <row r="31" spans="1:9" x14ac:dyDescent="0.25">
      <c r="G31" s="19"/>
      <c r="I31" s="17"/>
    </row>
    <row r="32" spans="1:9" x14ac:dyDescent="0.25">
      <c r="G32" s="20"/>
    </row>
  </sheetData>
  <sheetProtection sheet="1" objects="1" scenarios="1" selectLockedCells="1"/>
  <mergeCells count="2">
    <mergeCell ref="A1:I1"/>
    <mergeCell ref="A3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91" orientation="landscape" r:id="rId1"/>
  <ignoredErrors>
    <ignoredError sqref="D9:K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AC7B-2A57-4B20-8912-514801800324}">
  <sheetPr>
    <pageSetUpPr fitToPage="1"/>
  </sheetPr>
  <dimension ref="A1:Q32"/>
  <sheetViews>
    <sheetView zoomScaleNormal="100" workbookViewId="0">
      <selection activeCell="D6" sqref="D6"/>
    </sheetView>
  </sheetViews>
  <sheetFormatPr defaultRowHeight="15" x14ac:dyDescent="0.25"/>
  <cols>
    <col min="1" max="1" width="61.7109375" style="4" customWidth="1"/>
    <col min="2" max="2" width="5.7109375" style="4" customWidth="1"/>
    <col min="3" max="3" width="5.7109375" style="5" customWidth="1"/>
    <col min="4" max="6" width="14.7109375" style="4" customWidth="1"/>
    <col min="7" max="7" width="5.7109375" style="4" customWidth="1"/>
    <col min="8" max="8" width="16.7109375" style="4" customWidth="1"/>
    <col min="9" max="9" width="13.7109375" style="4" customWidth="1"/>
    <col min="10" max="12" width="9.140625" style="4"/>
    <col min="13" max="13" width="11.7109375" style="4" customWidth="1"/>
    <col min="14" max="16384" width="9.140625" style="4"/>
  </cols>
  <sheetData>
    <row r="1" spans="1:17" ht="18" customHeight="1" x14ac:dyDescent="0.25">
      <c r="A1" s="37" t="s">
        <v>20</v>
      </c>
      <c r="B1" s="38"/>
      <c r="C1" s="38"/>
      <c r="D1" s="38"/>
      <c r="E1" s="38"/>
      <c r="F1" s="38"/>
      <c r="G1" s="38"/>
      <c r="H1" s="39"/>
      <c r="M1" s="5" t="s">
        <v>25</v>
      </c>
      <c r="N1" s="5" t="s">
        <v>26</v>
      </c>
      <c r="O1" s="5"/>
      <c r="P1" s="5"/>
      <c r="Q1" s="5"/>
    </row>
    <row r="2" spans="1:17" ht="18" customHeight="1" x14ac:dyDescent="0.25">
      <c r="A2" s="3"/>
      <c r="M2" s="5"/>
      <c r="N2" s="36" t="s">
        <v>27</v>
      </c>
      <c r="O2" s="36"/>
      <c r="P2" s="5"/>
      <c r="Q2" s="5"/>
    </row>
    <row r="3" spans="1:17" ht="18" customHeight="1" x14ac:dyDescent="0.25">
      <c r="A3" s="37" t="s">
        <v>19</v>
      </c>
      <c r="B3" s="38"/>
      <c r="C3" s="38"/>
      <c r="D3" s="38"/>
      <c r="E3" s="38"/>
      <c r="F3" s="38"/>
      <c r="G3" s="38"/>
      <c r="H3" s="39"/>
      <c r="I3" s="3"/>
    </row>
    <row r="4" spans="1:17" ht="18" customHeight="1" x14ac:dyDescent="0.25"/>
    <row r="5" spans="1:17" ht="18" customHeight="1" x14ac:dyDescent="0.25">
      <c r="B5" s="9"/>
      <c r="C5" s="29"/>
      <c r="D5" s="7">
        <v>2027</v>
      </c>
      <c r="E5" s="7">
        <v>2028</v>
      </c>
      <c r="F5" s="7">
        <v>2029</v>
      </c>
      <c r="G5" s="8"/>
      <c r="H5" s="8"/>
      <c r="I5" s="8"/>
    </row>
    <row r="6" spans="1:17" ht="18" customHeight="1" x14ac:dyDescent="0.25">
      <c r="A6" s="9" t="s">
        <v>0</v>
      </c>
      <c r="B6" s="9"/>
      <c r="C6" s="12" t="s">
        <v>1</v>
      </c>
      <c r="D6" s="31">
        <v>110000</v>
      </c>
      <c r="E6" s="31">
        <v>100000</v>
      </c>
      <c r="F6" s="31">
        <v>90000</v>
      </c>
      <c r="G6" s="9"/>
      <c r="H6" s="14"/>
      <c r="I6" s="14"/>
    </row>
    <row r="7" spans="1:17" ht="18" customHeight="1" x14ac:dyDescent="0.25">
      <c r="A7" s="9" t="s">
        <v>2</v>
      </c>
      <c r="B7" s="9"/>
      <c r="C7" s="12" t="s">
        <v>1</v>
      </c>
      <c r="D7" s="31">
        <v>100000</v>
      </c>
      <c r="E7" s="31">
        <v>120000</v>
      </c>
      <c r="F7" s="31">
        <v>130000</v>
      </c>
      <c r="G7" s="9"/>
      <c r="H7" s="14"/>
      <c r="I7" s="14"/>
    </row>
    <row r="8" spans="1:17" ht="18" customHeight="1" x14ac:dyDescent="0.25">
      <c r="A8" s="9" t="s">
        <v>3</v>
      </c>
      <c r="B8" s="9"/>
      <c r="C8" s="12" t="s">
        <v>1</v>
      </c>
      <c r="D8" s="32">
        <v>35000</v>
      </c>
      <c r="E8" s="32">
        <v>40000</v>
      </c>
      <c r="F8" s="32">
        <v>30000</v>
      </c>
      <c r="G8" s="9"/>
      <c r="H8" s="21" t="s">
        <v>4</v>
      </c>
      <c r="I8" s="8"/>
    </row>
    <row r="9" spans="1:17" ht="18" customHeight="1" x14ac:dyDescent="0.25">
      <c r="A9" s="6" t="s">
        <v>5</v>
      </c>
      <c r="B9" s="10"/>
      <c r="C9" s="12" t="s">
        <v>6</v>
      </c>
      <c r="D9" s="18">
        <f>SUM(D6:D8)</f>
        <v>245000</v>
      </c>
      <c r="E9" s="18">
        <f t="shared" ref="E9:F9" si="0">SUM(E6:E8)</f>
        <v>260000</v>
      </c>
      <c r="F9" s="18">
        <f t="shared" si="0"/>
        <v>250000</v>
      </c>
      <c r="G9" s="14"/>
      <c r="H9" s="18">
        <f>AVERAGE(D9:F9)</f>
        <v>251666.66666666666</v>
      </c>
      <c r="I9" s="10"/>
    </row>
    <row r="10" spans="1:17" ht="18" customHeight="1" x14ac:dyDescent="0.25">
      <c r="B10" s="14"/>
      <c r="C10" s="24"/>
      <c r="D10" s="14"/>
      <c r="E10" s="14"/>
      <c r="F10" s="14"/>
      <c r="G10" s="14"/>
      <c r="H10" s="14"/>
      <c r="I10" s="14"/>
    </row>
    <row r="11" spans="1:17" ht="18" customHeight="1" x14ac:dyDescent="0.25">
      <c r="C11" s="8"/>
    </row>
    <row r="12" spans="1:17" ht="18" customHeight="1" x14ac:dyDescent="0.25">
      <c r="B12" s="9"/>
      <c r="C12" s="29"/>
      <c r="D12" s="7">
        <f>+D5</f>
        <v>2027</v>
      </c>
      <c r="E12" s="7">
        <f>+E5</f>
        <v>2028</v>
      </c>
      <c r="F12" s="7">
        <f>+F5</f>
        <v>2029</v>
      </c>
      <c r="G12" s="9"/>
      <c r="H12" s="14"/>
      <c r="I12" s="14"/>
    </row>
    <row r="13" spans="1:17" ht="18" customHeight="1" x14ac:dyDescent="0.25">
      <c r="A13" s="9" t="s">
        <v>7</v>
      </c>
      <c r="C13" s="12" t="s">
        <v>1</v>
      </c>
      <c r="D13" s="33">
        <v>250000</v>
      </c>
      <c r="E13" s="33">
        <v>260000</v>
      </c>
      <c r="F13" s="33">
        <v>240000</v>
      </c>
      <c r="G13" s="14"/>
      <c r="H13" s="14"/>
      <c r="I13" s="14"/>
    </row>
    <row r="14" spans="1:17" ht="18" customHeight="1" x14ac:dyDescent="0.25">
      <c r="A14" s="9" t="s">
        <v>8</v>
      </c>
      <c r="C14" s="25" t="s">
        <v>9</v>
      </c>
      <c r="D14" s="33">
        <v>30000</v>
      </c>
      <c r="E14" s="33">
        <v>30000</v>
      </c>
      <c r="F14" s="33">
        <v>30000</v>
      </c>
      <c r="G14" s="14"/>
      <c r="H14" s="14"/>
      <c r="I14" s="14"/>
    </row>
    <row r="15" spans="1:17" ht="18" customHeight="1" x14ac:dyDescent="0.25">
      <c r="A15" s="9" t="s">
        <v>10</v>
      </c>
      <c r="C15" s="12" t="s">
        <v>1</v>
      </c>
      <c r="D15" s="18">
        <f t="shared" ref="D15:F15" si="1">+D13-D14</f>
        <v>220000</v>
      </c>
      <c r="E15" s="18">
        <f t="shared" si="1"/>
        <v>230000</v>
      </c>
      <c r="F15" s="18">
        <f t="shared" si="1"/>
        <v>210000</v>
      </c>
    </row>
    <row r="16" spans="1:17" ht="18" customHeight="1" x14ac:dyDescent="0.25">
      <c r="A16" s="9" t="s">
        <v>11</v>
      </c>
      <c r="C16" s="7" t="s">
        <v>21</v>
      </c>
      <c r="D16" s="35">
        <v>0.55000000000000004</v>
      </c>
      <c r="E16" s="35">
        <v>0.55000000000000004</v>
      </c>
      <c r="F16" s="35">
        <v>0.55000000000000004</v>
      </c>
      <c r="H16" s="21" t="s">
        <v>4</v>
      </c>
      <c r="I16" s="8"/>
    </row>
    <row r="17" spans="1:9" ht="18" customHeight="1" x14ac:dyDescent="0.25">
      <c r="A17" s="6" t="s">
        <v>12</v>
      </c>
      <c r="C17" s="15" t="s">
        <v>6</v>
      </c>
      <c r="D17" s="18">
        <f t="shared" ref="D17:F17" si="2">+D15*D16</f>
        <v>121000.00000000001</v>
      </c>
      <c r="E17" s="18">
        <f t="shared" si="2"/>
        <v>126500.00000000001</v>
      </c>
      <c r="F17" s="18">
        <f t="shared" si="2"/>
        <v>115500.00000000001</v>
      </c>
      <c r="H17" s="18">
        <f>AVERAGE(D17:F17)</f>
        <v>121000.00000000001</v>
      </c>
      <c r="I17" s="10"/>
    </row>
    <row r="18" spans="1:9" ht="18" customHeight="1" x14ac:dyDescent="0.25">
      <c r="A18" s="6"/>
      <c r="C18" s="26"/>
      <c r="D18" s="10"/>
      <c r="E18" s="10"/>
      <c r="F18" s="10"/>
      <c r="H18" s="10"/>
      <c r="I18" s="10"/>
    </row>
    <row r="19" spans="1:9" ht="18" customHeight="1" x14ac:dyDescent="0.25">
      <c r="A19" s="6"/>
      <c r="C19" s="8"/>
      <c r="D19" s="10"/>
      <c r="E19" s="10"/>
      <c r="F19" s="10"/>
    </row>
    <row r="20" spans="1:9" ht="18" customHeight="1" x14ac:dyDescent="0.25">
      <c r="A20" s="5"/>
      <c r="B20" s="6"/>
      <c r="C20" s="29"/>
      <c r="D20" s="7">
        <v>2027</v>
      </c>
      <c r="E20" s="7">
        <v>2028</v>
      </c>
      <c r="F20" s="7">
        <v>2029</v>
      </c>
      <c r="H20" s="8"/>
      <c r="I20" s="8"/>
    </row>
    <row r="21" spans="1:9" ht="18" customHeight="1" x14ac:dyDescent="0.25">
      <c r="A21" s="9" t="s">
        <v>5</v>
      </c>
      <c r="C21" s="12" t="s">
        <v>1</v>
      </c>
      <c r="D21" s="16">
        <f>+D9</f>
        <v>245000</v>
      </c>
      <c r="E21" s="16">
        <f>+E9</f>
        <v>260000</v>
      </c>
      <c r="F21" s="16">
        <f>+F9</f>
        <v>250000</v>
      </c>
    </row>
    <row r="22" spans="1:9" ht="18" customHeight="1" x14ac:dyDescent="0.25">
      <c r="A22" s="9" t="s">
        <v>13</v>
      </c>
      <c r="C22" s="12" t="s">
        <v>1</v>
      </c>
      <c r="D22" s="16">
        <f t="shared" ref="D22:F22" si="3">+D17</f>
        <v>121000.00000000001</v>
      </c>
      <c r="E22" s="16">
        <f t="shared" si="3"/>
        <v>126500.00000000001</v>
      </c>
      <c r="F22" s="16">
        <f t="shared" si="3"/>
        <v>115500.00000000001</v>
      </c>
      <c r="H22" s="19"/>
      <c r="I22" s="19"/>
    </row>
    <row r="23" spans="1:9" ht="18" customHeight="1" x14ac:dyDescent="0.25">
      <c r="A23" s="6" t="s">
        <v>14</v>
      </c>
      <c r="C23" s="12" t="s">
        <v>6</v>
      </c>
      <c r="D23" s="18">
        <f>SUM(D21:D22)</f>
        <v>366000</v>
      </c>
      <c r="E23" s="18">
        <f>SUM(E21:E22)</f>
        <v>386500</v>
      </c>
      <c r="F23" s="18">
        <f>SUM(F21:F22)</f>
        <v>365500</v>
      </c>
    </row>
    <row r="24" spans="1:9" ht="18" customHeight="1" x14ac:dyDescent="0.25">
      <c r="A24" s="9" t="s">
        <v>15</v>
      </c>
      <c r="C24" s="7" t="s">
        <v>21</v>
      </c>
      <c r="D24" s="30">
        <v>0.2</v>
      </c>
      <c r="E24" s="30">
        <v>0.2</v>
      </c>
      <c r="F24" s="30">
        <v>0.2</v>
      </c>
      <c r="G24" s="14"/>
      <c r="H24" s="21" t="s">
        <v>4</v>
      </c>
      <c r="I24" s="8"/>
    </row>
    <row r="25" spans="1:9" ht="18" customHeight="1" x14ac:dyDescent="0.25">
      <c r="A25" s="6" t="s">
        <v>16</v>
      </c>
      <c r="B25" s="2"/>
      <c r="C25" s="12" t="s">
        <v>6</v>
      </c>
      <c r="D25" s="18">
        <f>D23*D24</f>
        <v>73200</v>
      </c>
      <c r="E25" s="18">
        <f>E23*E24</f>
        <v>77300</v>
      </c>
      <c r="F25" s="18">
        <f>F23*F24</f>
        <v>73100</v>
      </c>
      <c r="G25" s="14"/>
      <c r="H25" s="18">
        <f>AVERAGE(D25:F25)</f>
        <v>74533.333333333328</v>
      </c>
      <c r="I25" s="10"/>
    </row>
    <row r="26" spans="1:9" ht="18" customHeight="1" x14ac:dyDescent="0.25">
      <c r="A26" s="6"/>
      <c r="B26" s="2"/>
      <c r="C26" s="8"/>
      <c r="D26" s="10"/>
      <c r="E26" s="10"/>
      <c r="F26" s="10"/>
      <c r="G26" s="19"/>
    </row>
    <row r="27" spans="1:9" ht="18" customHeight="1" x14ac:dyDescent="0.25">
      <c r="B27" s="2"/>
      <c r="C27" s="8"/>
      <c r="D27" s="1"/>
      <c r="E27" s="1"/>
      <c r="F27" s="1"/>
      <c r="G27" s="14"/>
      <c r="H27" s="21" t="s">
        <v>4</v>
      </c>
      <c r="I27" s="8"/>
    </row>
    <row r="28" spans="1:9" ht="18" customHeight="1" x14ac:dyDescent="0.25">
      <c r="A28" s="6" t="s">
        <v>17</v>
      </c>
      <c r="D28" s="18">
        <f t="shared" ref="D28:F28" si="4">D17</f>
        <v>121000.00000000001</v>
      </c>
      <c r="E28" s="18">
        <f t="shared" si="4"/>
        <v>126500.00000000001</v>
      </c>
      <c r="F28" s="18">
        <f t="shared" si="4"/>
        <v>115500.00000000001</v>
      </c>
      <c r="H28" s="23">
        <f>AVERAGE(D28:F28)</f>
        <v>121000.00000000001</v>
      </c>
      <c r="I28" s="22"/>
    </row>
    <row r="29" spans="1:9" ht="18" customHeight="1" x14ac:dyDescent="0.25">
      <c r="A29" s="6" t="s">
        <v>18</v>
      </c>
      <c r="D29" s="27" t="str">
        <f>IF(D25&gt;D28,"ENTRO %","OLTRE %")</f>
        <v>OLTRE %</v>
      </c>
      <c r="E29" s="27" t="str">
        <f>IF(E25&gt;E28,"ENTRO %","OLTRE %")</f>
        <v>OLTRE %</v>
      </c>
      <c r="F29" s="27" t="str">
        <f>IF(F25&gt;F28,"ENTRO %","OLTRE %")</f>
        <v>OLTRE %</v>
      </c>
      <c r="H29" s="28" t="str">
        <f>IF(H25&gt;H28,"COMPATIBILE","INCOMPATIBILE")</f>
        <v>INCOMPATIBILE</v>
      </c>
      <c r="I29" s="8"/>
    </row>
    <row r="30" spans="1:9" ht="18" customHeight="1" x14ac:dyDescent="0.25">
      <c r="F30" s="19"/>
    </row>
    <row r="31" spans="1:9" ht="18" customHeight="1" x14ac:dyDescent="0.25">
      <c r="F31" s="19"/>
      <c r="H31" s="19"/>
      <c r="I31" s="19"/>
    </row>
    <row r="32" spans="1:9" x14ac:dyDescent="0.25">
      <c r="F32" s="20"/>
    </row>
  </sheetData>
  <sheetProtection sheet="1" objects="1" scenarios="1" selectLockedCells="1"/>
  <mergeCells count="2">
    <mergeCell ref="A1:H1"/>
    <mergeCell ref="A3:H3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5" orientation="landscape" r:id="rId1"/>
  <ignoredErrors>
    <ignoredError sqref="D9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2026</vt:lpstr>
      <vt:lpstr>2027</vt:lpstr>
      <vt:lpstr>2028</vt:lpstr>
      <vt:lpstr>2029 a regime</vt:lpstr>
      <vt:lpstr>'2026'!Area_stampa</vt:lpstr>
      <vt:lpstr>'2027'!Area_stampa</vt:lpstr>
      <vt:lpstr>'2028'!Area_stampa</vt:lpstr>
      <vt:lpstr>'2029 a regime'!Area_stampa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 Mazza</dc:creator>
  <cp:keywords/>
  <dc:description/>
  <cp:lastModifiedBy>Pasquale Mazza</cp:lastModifiedBy>
  <cp:revision/>
  <cp:lastPrinted>2026-04-21T16:02:50Z</cp:lastPrinted>
  <dcterms:created xsi:type="dcterms:W3CDTF">2018-01-30T13:27:52Z</dcterms:created>
  <dcterms:modified xsi:type="dcterms:W3CDTF">2026-04-29T11:38:37Z</dcterms:modified>
  <cp:category/>
  <cp:contentStatus/>
</cp:coreProperties>
</file>